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3"/>
  </bookViews>
  <sheets>
    <sheet name="징수결의상세정보(4분기)" sheetId="1" r:id="rId1"/>
    <sheet name="징수결의상세정보(3분기)" sheetId="2" r:id="rId2"/>
    <sheet name="징수결의상세정보(2분기)" sheetId="3" r:id="rId3"/>
    <sheet name="징수결의상세정보(1분기)" sheetId="4" r:id="rId4"/>
    <sheet name="종합" sheetId="5" r:id="rId5"/>
  </sheets>
  <definedNames/>
  <calcPr fullCalcOnLoad="1"/>
</workbook>
</file>

<file path=xl/sharedStrings.xml><?xml version="1.0" encoding="utf-8"?>
<sst xmlns="http://schemas.openxmlformats.org/spreadsheetml/2006/main" count="150" uniqueCount="66">
  <si>
    <t>징수 계</t>
  </si>
  <si>
    <t>징수결의유형</t>
  </si>
  <si>
    <t>총징수계</t>
  </si>
  <si>
    <t>징수금액</t>
  </si>
  <si>
    <t>징수결의일자</t>
  </si>
  <si>
    <t>미납금액</t>
  </si>
  <si>
    <t>징수결의</t>
  </si>
  <si>
    <t>수입금액</t>
  </si>
  <si>
    <t>2023학년도 4분기 야구부 수입내역</t>
  </si>
  <si>
    <t>2023학년도 3분기 야구부 수입내역</t>
  </si>
  <si>
    <t>2023학년도 1분기 야구부 수입내역</t>
  </si>
  <si>
    <t>2023학년도 2분기 야구부 수입내역</t>
  </si>
  <si>
    <t xml:space="preserve">(수익자) 2024년 2월 학교운동부(야구부) 수익자부담금액 징수결의 </t>
  </si>
  <si>
    <t xml:space="preserve">(수익자) 2024년 1월 학교운동부(야구부) 수익자부담금액 징수결의 </t>
  </si>
  <si>
    <t xml:space="preserve">(시보조) 학교운동부(야구부) 운영지원금 징수결의 </t>
  </si>
  <si>
    <t xml:space="preserve">(시보조) 꿈나무지도자 육성지원금(하반기) 징수결의 </t>
  </si>
  <si>
    <t xml:space="preserve">(시보조) 하반기 학교운동부(야구) 운영지원금 징수결의 </t>
  </si>
  <si>
    <t xml:space="preserve">(시보조) 꿈나무지도자 육성지원금 징수결의(상반기) </t>
  </si>
  <si>
    <t xml:space="preserve">(수익자) 학교운동부(야구부) 선수등록비 징수결의 </t>
  </si>
  <si>
    <t>기준: 2023.12.1.~2024.2.29.</t>
  </si>
  <si>
    <t>제목</t>
  </si>
  <si>
    <t>수익자</t>
  </si>
  <si>
    <t>합계</t>
  </si>
  <si>
    <t>지출</t>
  </si>
  <si>
    <t>3분기</t>
  </si>
  <si>
    <t>수입</t>
  </si>
  <si>
    <t>1분기</t>
  </si>
  <si>
    <t>목적</t>
  </si>
  <si>
    <t>총지출</t>
  </si>
  <si>
    <t>4분기</t>
  </si>
  <si>
    <t>2분기</t>
  </si>
  <si>
    <t xml:space="preserve">(수익자) 3월 학교운동부(야구부) 수익자부담금액 징수결의 </t>
  </si>
  <si>
    <t xml:space="preserve">(수익자) 7월 학교운동부(야구부) 수익자부담금액 징수결의 </t>
  </si>
  <si>
    <t xml:space="preserve">(수익자) 5월 학교운동부(야구부) 수익자부담금액 징수결의 </t>
  </si>
  <si>
    <t xml:space="preserve">(수익자) 6월 학교운동부(야구부) 수익자부담금액 징수결의 </t>
  </si>
  <si>
    <t xml:space="preserve">(수익자) 4월 학교운동부(야구부) 수익자부담금액 징수결의 </t>
  </si>
  <si>
    <t xml:space="preserve">(수익자) 9월 학교운동부(야구부) 수익자부담금액 징수결의 </t>
  </si>
  <si>
    <t xml:space="preserve">(수익자) 8월 학교운동부(야구부) 수익자부담금액 징수결의 </t>
  </si>
  <si>
    <t xml:space="preserve">(수익자) 11월 학교운동부(야구부) 수익자부담금액 징수결의 </t>
  </si>
  <si>
    <t xml:space="preserve">(수익자) 12월 학교운동부(야구부) 수익자부담금액 징수결의 </t>
  </si>
  <si>
    <t xml:space="preserve">(수익자) 10월 학교운동부(야구부) 수익자부담금액 징수결의 </t>
  </si>
  <si>
    <t xml:space="preserve">     단위 : 원</t>
  </si>
  <si>
    <t>2023-09-01</t>
  </si>
  <si>
    <t>2023-03-07</t>
  </si>
  <si>
    <t>2023-08-08</t>
  </si>
  <si>
    <t>2023-05-10</t>
  </si>
  <si>
    <t>2023-11-02</t>
  </si>
  <si>
    <t>2023-03-15</t>
  </si>
  <si>
    <t>2023-04-03</t>
  </si>
  <si>
    <t>2023-06-01</t>
  </si>
  <si>
    <t xml:space="preserve">    단위: 원</t>
  </si>
  <si>
    <t>시보조(운영비)</t>
  </si>
  <si>
    <t>시보조(인건비)</t>
  </si>
  <si>
    <t>2023-07-03</t>
  </si>
  <si>
    <t xml:space="preserve">시보조(인건비) </t>
  </si>
  <si>
    <t>2023-06-28</t>
  </si>
  <si>
    <t>2024-02-01</t>
  </si>
  <si>
    <t>2023-04-28</t>
  </si>
  <si>
    <t>징수대비 지출잔액</t>
  </si>
  <si>
    <t>2024-01-02</t>
  </si>
  <si>
    <t>2023-10-04</t>
  </si>
  <si>
    <t>2023-12-04</t>
  </si>
  <si>
    <t>결재완료</t>
  </si>
  <si>
    <t>기준: 2023.9.1.~2023.11.30.</t>
  </si>
  <si>
    <t>기준 : 2023.6.1.~2023.8.31</t>
  </si>
  <si>
    <t>기준 : 2023.3.1.~2023.5.31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</si>
</sst>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#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12">
    <font>
      <sz val="10"/>
      <name val="Arial"/>
      <family val="0"/>
    </font>
    <font>
      <b/>
      <sz val="10"/>
      <color indexed="11"/>
      <name val="Arial"/>
      <family val="0"/>
    </font>
    <font>
      <sz val="9"/>
      <color indexed="11"/>
      <name val="Dotum"/>
      <family val="0"/>
    </font>
    <font>
      <b/>
      <sz val="17"/>
      <color indexed="11"/>
      <name val="Arial"/>
      <family val="0"/>
    </font>
    <font>
      <b/>
      <sz val="19"/>
      <color indexed="11"/>
      <name val="Arial"/>
      <family val="0"/>
    </font>
    <font>
      <sz val="11"/>
      <color indexed="11"/>
      <name val="돋움"/>
      <family val="0"/>
    </font>
    <font>
      <b/>
      <sz val="9"/>
      <color indexed="9"/>
      <name val="Dotum"/>
      <family val="0"/>
    </font>
    <font>
      <sz val="10"/>
      <color indexed="39"/>
      <name val="Arial"/>
      <family val="0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sz val="10"/>
      <color rgb="FFFF0000"/>
      <name val="Arial"/>
      <family val="0"/>
    </font>
    <font>
      <b/>
      <sz val="10"/>
      <color rgb="FFFF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 applyProtection="1">
      <alignment horizontal="center"/>
      <protection/>
    </xf>
    <xf numFmtId="0" fontId="1" fillId="2" borderId="4" xfId="0" applyNumberFormat="1" applyFont="1" applyFill="1" applyBorder="1" applyAlignment="1" applyProtection="1">
      <alignment horizontal="center"/>
      <protection/>
    </xf>
    <xf numFmtId="164" fontId="1" fillId="2" borderId="4" xfId="0" applyNumberFormat="1" applyFont="1" applyFill="1" applyBorder="1" applyAlignment="1" applyProtection="1">
      <alignment horizontal="center"/>
      <protection/>
    </xf>
    <xf numFmtId="164" fontId="1" fillId="2" borderId="5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6" fillId="3" borderId="5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42" fontId="0" fillId="2" borderId="12" xfId="0" applyNumberFormat="1" applyFont="1" applyFill="1" applyBorder="1" applyAlignment="1" applyProtection="1">
      <alignment horizontal="center"/>
      <protection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164" fontId="2" fillId="4" borderId="9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164" fontId="2" fillId="4" borderId="13" xfId="0" applyNumberFormat="1" applyFont="1" applyFill="1" applyBorder="1" applyAlignment="1">
      <alignment horizontal="right" vertical="center" wrapText="1"/>
    </xf>
    <xf numFmtId="164" fontId="2" fillId="4" borderId="14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164" fontId="2" fillId="4" borderId="10" xfId="0" applyNumberFormat="1" applyFont="1" applyFill="1" applyBorder="1" applyAlignment="1">
      <alignment horizontal="right"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41" fontId="0" fillId="0" borderId="0" xfId="0" applyNumberFormat="1" applyAlignment="1">
      <alignment/>
    </xf>
    <xf numFmtId="0" fontId="0" fillId="0" borderId="9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41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0" fontId="7" fillId="2" borderId="20" xfId="0" applyNumberFormat="1" applyFont="1" applyFill="1" applyBorder="1" applyAlignment="1">
      <alignment horizontal="center"/>
    </xf>
    <xf numFmtId="0" fontId="7" fillId="0" borderId="21" xfId="0" applyNumberFormat="1" applyFont="1" applyBorder="1" applyAlignment="1">
      <alignment/>
    </xf>
    <xf numFmtId="41" fontId="7" fillId="0" borderId="21" xfId="0" applyNumberFormat="1" applyFont="1" applyBorder="1" applyAlignment="1">
      <alignment/>
    </xf>
    <xf numFmtId="0" fontId="0" fillId="0" borderId="22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6" fillId="3" borderId="24" xfId="0" applyNumberFormat="1" applyFont="1" applyFill="1" applyBorder="1" applyAlignment="1">
      <alignment horizontal="center" vertical="center" wrapText="1"/>
    </xf>
    <xf numFmtId="0" fontId="1" fillId="2" borderId="25" xfId="0" applyNumberFormat="1" applyFont="1" applyFill="1" applyBorder="1" applyAlignment="1" applyProtection="1">
      <alignment horizontal="center"/>
      <protection/>
    </xf>
    <xf numFmtId="0" fontId="1" fillId="2" borderId="26" xfId="0" applyNumberFormat="1" applyFont="1" applyFill="1" applyBorder="1" applyAlignment="1" applyProtection="1">
      <alignment horizontal="center"/>
      <protection/>
    </xf>
    <xf numFmtId="164" fontId="1" fillId="2" borderId="26" xfId="0" applyNumberFormat="1" applyFont="1" applyFill="1" applyBorder="1" applyAlignment="1" applyProtection="1">
      <alignment horizontal="center"/>
      <protection/>
    </xf>
    <xf numFmtId="164" fontId="1" fillId="2" borderId="27" xfId="0" applyNumberFormat="1" applyFont="1" applyFill="1" applyBorder="1" applyAlignment="1" applyProtection="1">
      <alignment horizontal="center"/>
      <protection/>
    </xf>
    <xf numFmtId="0" fontId="2" fillId="4" borderId="6" xfId="0" applyFont="1" applyFill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/>
    </xf>
    <xf numFmtId="41" fontId="10" fillId="0" borderId="29" xfId="0" applyNumberFormat="1" applyFont="1" applyBorder="1" applyAlignment="1">
      <alignment horizontal="center"/>
    </xf>
    <xf numFmtId="41" fontId="10" fillId="0" borderId="30" xfId="0" applyNumberFormat="1" applyFont="1" applyBorder="1" applyAlignment="1">
      <alignment horizontal="center"/>
    </xf>
    <xf numFmtId="41" fontId="11" fillId="2" borderId="31" xfId="0" applyNumberFormat="1" applyFont="1" applyFill="1" applyBorder="1" applyAlignment="1">
      <alignment/>
    </xf>
    <xf numFmtId="41" fontId="10" fillId="0" borderId="32" xfId="0" applyNumberFormat="1" applyFont="1" applyBorder="1" applyAlignment="1">
      <alignment horizontal="center"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4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defaultGridColor="0" zoomScaleSheetLayoutView="75" colorId="12" workbookViewId="0" topLeftCell="A1">
      <selection activeCell="C23" sqref="C23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  <col min="11" max="11" width="9.140625" style="0" bestFit="1" customWidth="1"/>
  </cols>
  <sheetData>
    <row r="1" ht="27.75">
      <c r="C1" s="10" t="s">
        <v>8</v>
      </c>
    </row>
    <row r="2" ht="24.75">
      <c r="C2" s="9"/>
    </row>
    <row r="3" spans="5:6" ht="13.5" customHeight="1">
      <c r="E3" s="73" t="s">
        <v>19</v>
      </c>
      <c r="F3" s="74"/>
    </row>
    <row r="4" ht="13.5">
      <c r="E4" s="11" t="s">
        <v>50</v>
      </c>
    </row>
    <row r="5" spans="1:6" ht="21" customHeight="1">
      <c r="A5" s="41" t="s">
        <v>1</v>
      </c>
      <c r="B5" s="42" t="s">
        <v>4</v>
      </c>
      <c r="C5" s="42" t="s">
        <v>20</v>
      </c>
      <c r="D5" s="42" t="s">
        <v>3</v>
      </c>
      <c r="E5" s="42" t="s">
        <v>7</v>
      </c>
      <c r="F5" s="57" t="s">
        <v>5</v>
      </c>
    </row>
    <row r="6" spans="1:6" ht="21" customHeight="1">
      <c r="A6" s="71" t="s">
        <v>6</v>
      </c>
      <c r="B6" s="68" t="s">
        <v>61</v>
      </c>
      <c r="C6" s="69" t="s">
        <v>39</v>
      </c>
      <c r="D6" s="70">
        <v>900000</v>
      </c>
      <c r="E6" s="70">
        <v>900000</v>
      </c>
      <c r="F6" s="72" t="s">
        <v>62</v>
      </c>
    </row>
    <row r="7" spans="1:6" ht="21" customHeight="1">
      <c r="A7" s="71" t="s">
        <v>6</v>
      </c>
      <c r="B7" s="68" t="s">
        <v>59</v>
      </c>
      <c r="C7" s="69" t="s">
        <v>13</v>
      </c>
      <c r="D7" s="70">
        <v>900000</v>
      </c>
      <c r="E7" s="70">
        <v>900000</v>
      </c>
      <c r="F7" s="72" t="s">
        <v>62</v>
      </c>
    </row>
    <row r="8" spans="1:6" ht="21" customHeight="1">
      <c r="A8" s="71" t="s">
        <v>6</v>
      </c>
      <c r="B8" s="68" t="s">
        <v>56</v>
      </c>
      <c r="C8" s="69" t="s">
        <v>12</v>
      </c>
      <c r="D8" s="70">
        <v>900000</v>
      </c>
      <c r="E8" s="70">
        <v>900000</v>
      </c>
      <c r="F8" s="72" t="s">
        <v>62</v>
      </c>
    </row>
    <row r="9" spans="1:6" ht="21" customHeight="1">
      <c r="A9" s="58" t="s">
        <v>2</v>
      </c>
      <c r="B9" s="59"/>
      <c r="C9" s="59"/>
      <c r="D9" s="60">
        <f>SUM(D6:D8)</f>
        <v>2700000</v>
      </c>
      <c r="E9" s="60">
        <f>SUM(E6:E8)</f>
        <v>2700000</v>
      </c>
      <c r="F9" s="61">
        <f>SUM(F6:F8)</f>
        <v>0</v>
      </c>
    </row>
    <row r="13" spans="2:5" ht="18" customHeight="1">
      <c r="B13" s="19"/>
      <c r="C13" s="20" t="s">
        <v>3</v>
      </c>
      <c r="D13" s="20" t="s">
        <v>7</v>
      </c>
      <c r="E13" s="21" t="s">
        <v>5</v>
      </c>
    </row>
    <row r="14" spans="2:5" ht="12.75">
      <c r="B14" s="16" t="s">
        <v>27</v>
      </c>
      <c r="C14" s="15"/>
      <c r="D14" s="15">
        <f>C14</f>
        <v>0</v>
      </c>
      <c r="E14" s="17"/>
    </row>
    <row r="15" spans="2:5" ht="12.75">
      <c r="B15" s="1" t="s">
        <v>51</v>
      </c>
      <c r="C15" s="14"/>
      <c r="D15" s="14"/>
      <c r="E15" s="18"/>
    </row>
    <row r="16" spans="2:5" ht="12.75">
      <c r="B16" s="1" t="s">
        <v>52</v>
      </c>
      <c r="C16" s="14"/>
      <c r="D16" s="14"/>
      <c r="E16" s="18"/>
    </row>
    <row r="17" spans="2:5" ht="12.75">
      <c r="B17" s="2" t="s">
        <v>21</v>
      </c>
      <c r="C17" s="22">
        <f>D9</f>
        <v>2700000</v>
      </c>
      <c r="D17" s="14">
        <f>E9</f>
        <v>2700000</v>
      </c>
      <c r="E17" s="23"/>
    </row>
    <row r="18" spans="2:5" ht="18.75" customHeight="1">
      <c r="B18" s="3" t="s">
        <v>0</v>
      </c>
      <c r="C18" s="24">
        <f>SUM(C14:C17)</f>
        <v>2700000</v>
      </c>
      <c r="D18" s="24">
        <f>SUM(D14:D17)</f>
        <v>2700000</v>
      </c>
      <c r="E18" s="25">
        <f>SUM(E17)</f>
        <v>0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defaultGridColor="0" zoomScaleSheetLayoutView="75" colorId="12" workbookViewId="0" topLeftCell="A1">
      <selection activeCell="J20" sqref="J20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  <col min="11" max="11" width="9.140625" style="0" bestFit="1" customWidth="1"/>
  </cols>
  <sheetData>
    <row r="1" ht="27.75">
      <c r="C1" s="10" t="s">
        <v>9</v>
      </c>
    </row>
    <row r="2" ht="24.75">
      <c r="C2" s="9"/>
    </row>
    <row r="3" spans="5:6" ht="13.5" customHeight="1">
      <c r="E3" s="73" t="s">
        <v>63</v>
      </c>
      <c r="F3" s="74"/>
    </row>
    <row r="4" ht="13.5">
      <c r="E4" s="11" t="s">
        <v>50</v>
      </c>
    </row>
    <row r="5" spans="1:6" ht="21" customHeight="1">
      <c r="A5" s="41" t="s">
        <v>1</v>
      </c>
      <c r="B5" s="42" t="s">
        <v>4</v>
      </c>
      <c r="C5" s="42" t="s">
        <v>20</v>
      </c>
      <c r="D5" s="42" t="s">
        <v>3</v>
      </c>
      <c r="E5" s="42" t="s">
        <v>7</v>
      </c>
      <c r="F5" s="57" t="s">
        <v>5</v>
      </c>
    </row>
    <row r="6" spans="1:6" ht="21" customHeight="1">
      <c r="A6" s="33" t="s">
        <v>6</v>
      </c>
      <c r="B6" s="26" t="s">
        <v>42</v>
      </c>
      <c r="C6" s="27" t="s">
        <v>36</v>
      </c>
      <c r="D6" s="28">
        <v>900000</v>
      </c>
      <c r="E6" s="28">
        <v>900000</v>
      </c>
      <c r="F6" s="62" t="s">
        <v>62</v>
      </c>
    </row>
    <row r="7" spans="1:6" ht="21" customHeight="1">
      <c r="A7" s="33" t="s">
        <v>6</v>
      </c>
      <c r="B7" s="26" t="s">
        <v>60</v>
      </c>
      <c r="C7" s="27" t="s">
        <v>40</v>
      </c>
      <c r="D7" s="28">
        <v>900000</v>
      </c>
      <c r="E7" s="28">
        <v>900000</v>
      </c>
      <c r="F7" s="62" t="s">
        <v>62</v>
      </c>
    </row>
    <row r="8" spans="1:6" ht="21" customHeight="1">
      <c r="A8" s="33" t="s">
        <v>6</v>
      </c>
      <c r="B8" s="26" t="s">
        <v>46</v>
      </c>
      <c r="C8" s="27" t="s">
        <v>38</v>
      </c>
      <c r="D8" s="28">
        <v>900000</v>
      </c>
      <c r="E8" s="28">
        <v>900000</v>
      </c>
      <c r="F8" s="62" t="s">
        <v>62</v>
      </c>
    </row>
    <row r="9" spans="1:6" ht="21" customHeight="1">
      <c r="A9" s="58" t="s">
        <v>2</v>
      </c>
      <c r="B9" s="59"/>
      <c r="C9" s="59"/>
      <c r="D9" s="60">
        <f>SUM(D6:D8)</f>
        <v>2700000</v>
      </c>
      <c r="E9" s="60">
        <f>SUM(E6:E8)</f>
        <v>2700000</v>
      </c>
      <c r="F9" s="61">
        <f>SUM(F6:F8)</f>
        <v>0</v>
      </c>
    </row>
    <row r="13" spans="2:5" ht="18" customHeight="1">
      <c r="B13" s="19"/>
      <c r="C13" s="20" t="s">
        <v>3</v>
      </c>
      <c r="D13" s="20" t="s">
        <v>7</v>
      </c>
      <c r="E13" s="21" t="s">
        <v>5</v>
      </c>
    </row>
    <row r="14" spans="2:5" ht="12.75">
      <c r="B14" s="16" t="s">
        <v>27</v>
      </c>
      <c r="C14" s="15"/>
      <c r="D14" s="15">
        <f>C14</f>
        <v>0</v>
      </c>
      <c r="E14" s="17"/>
    </row>
    <row r="15" spans="2:5" ht="12.75">
      <c r="B15" s="1" t="s">
        <v>51</v>
      </c>
      <c r="C15" s="14"/>
      <c r="D15" s="14"/>
      <c r="E15" s="18"/>
    </row>
    <row r="16" spans="2:5" ht="12.75">
      <c r="B16" s="1" t="s">
        <v>52</v>
      </c>
      <c r="C16" s="14"/>
      <c r="D16" s="14"/>
      <c r="E16" s="18"/>
    </row>
    <row r="17" spans="2:5" ht="12.75">
      <c r="B17" s="2" t="s">
        <v>21</v>
      </c>
      <c r="C17" s="22">
        <f>D9</f>
        <v>2700000</v>
      </c>
      <c r="D17" s="14">
        <f>E9</f>
        <v>2700000</v>
      </c>
      <c r="E17" s="23"/>
    </row>
    <row r="18" spans="2:5" ht="18.75" customHeight="1">
      <c r="B18" s="3" t="s">
        <v>0</v>
      </c>
      <c r="C18" s="24">
        <f>SUM(C14:C17)</f>
        <v>2700000</v>
      </c>
      <c r="D18" s="24">
        <f>SUM(D14:D17)</f>
        <v>2700000</v>
      </c>
      <c r="E18" s="25">
        <f>SUM(E17)</f>
        <v>0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defaultGridColor="0" zoomScaleSheetLayoutView="75" colorId="12" workbookViewId="0" topLeftCell="A1">
      <selection activeCell="I23" sqref="I23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  <col min="11" max="11" width="9.140625" style="0" bestFit="1" customWidth="1"/>
  </cols>
  <sheetData>
    <row r="1" ht="27.75">
      <c r="C1" s="10" t="s">
        <v>11</v>
      </c>
    </row>
    <row r="2" ht="24.75">
      <c r="C2" s="9"/>
    </row>
    <row r="3" spans="5:6" ht="13.5" customHeight="1">
      <c r="E3" s="73" t="s">
        <v>64</v>
      </c>
      <c r="F3" s="74"/>
    </row>
    <row r="4" ht="13.5">
      <c r="E4" s="11" t="s">
        <v>41</v>
      </c>
    </row>
    <row r="5" spans="1:6" ht="21" customHeight="1">
      <c r="A5" s="41" t="s">
        <v>1</v>
      </c>
      <c r="B5" s="42" t="s">
        <v>4</v>
      </c>
      <c r="C5" s="42" t="s">
        <v>20</v>
      </c>
      <c r="D5" s="42" t="s">
        <v>3</v>
      </c>
      <c r="E5" s="42" t="s">
        <v>7</v>
      </c>
      <c r="F5" s="12" t="s">
        <v>5</v>
      </c>
    </row>
    <row r="6" spans="1:6" ht="21" customHeight="1">
      <c r="A6" s="33" t="s">
        <v>6</v>
      </c>
      <c r="B6" s="26" t="s">
        <v>49</v>
      </c>
      <c r="C6" s="27" t="s">
        <v>34</v>
      </c>
      <c r="D6" s="28">
        <v>900000</v>
      </c>
      <c r="E6" s="28">
        <v>900000</v>
      </c>
      <c r="F6" s="13"/>
    </row>
    <row r="7" spans="1:6" ht="21" customHeight="1">
      <c r="A7" s="33" t="s">
        <v>6</v>
      </c>
      <c r="B7" s="26" t="s">
        <v>55</v>
      </c>
      <c r="C7" s="27" t="s">
        <v>16</v>
      </c>
      <c r="D7" s="28">
        <v>1805000</v>
      </c>
      <c r="E7" s="28">
        <v>1805000</v>
      </c>
      <c r="F7" s="8"/>
    </row>
    <row r="8" spans="1:6" ht="21" customHeight="1">
      <c r="A8" s="33" t="s">
        <v>6</v>
      </c>
      <c r="B8" s="26" t="s">
        <v>55</v>
      </c>
      <c r="C8" s="27" t="s">
        <v>15</v>
      </c>
      <c r="D8" s="28">
        <v>15000000</v>
      </c>
      <c r="E8" s="28">
        <v>15000000</v>
      </c>
      <c r="F8" s="8"/>
    </row>
    <row r="9" spans="1:6" ht="21" customHeight="1">
      <c r="A9" s="33" t="s">
        <v>6</v>
      </c>
      <c r="B9" s="26" t="s">
        <v>53</v>
      </c>
      <c r="C9" s="27" t="s">
        <v>32</v>
      </c>
      <c r="D9" s="28">
        <v>900000</v>
      </c>
      <c r="E9" s="28">
        <v>900000</v>
      </c>
      <c r="F9" s="8"/>
    </row>
    <row r="10" spans="1:6" ht="21" customHeight="1">
      <c r="A10" s="34" t="s">
        <v>6</v>
      </c>
      <c r="B10" s="29" t="s">
        <v>44</v>
      </c>
      <c r="C10" s="30" t="s">
        <v>37</v>
      </c>
      <c r="D10" s="31">
        <v>900000</v>
      </c>
      <c r="E10" s="31">
        <v>900000</v>
      </c>
      <c r="F10" s="43"/>
    </row>
    <row r="11" spans="1:6" ht="21" customHeight="1">
      <c r="A11" s="4" t="s">
        <v>2</v>
      </c>
      <c r="B11" s="5"/>
      <c r="C11" s="5"/>
      <c r="D11" s="6">
        <f>SUM(D6:D10)</f>
        <v>19505000</v>
      </c>
      <c r="E11" s="6">
        <f>SUM(E6:E10)</f>
        <v>19505000</v>
      </c>
      <c r="F11" s="7">
        <f>SUM(F6:F10)</f>
        <v>0</v>
      </c>
    </row>
    <row r="15" spans="2:5" ht="18" customHeight="1">
      <c r="B15" s="19"/>
      <c r="C15" s="20" t="s">
        <v>3</v>
      </c>
      <c r="D15" s="20" t="s">
        <v>7</v>
      </c>
      <c r="E15" s="21" t="s">
        <v>5</v>
      </c>
    </row>
    <row r="16" spans="2:5" ht="12.75">
      <c r="B16" s="16" t="s">
        <v>27</v>
      </c>
      <c r="C16" s="15"/>
      <c r="D16" s="15">
        <f>C16</f>
        <v>0</v>
      </c>
      <c r="E16" s="17"/>
    </row>
    <row r="17" spans="2:5" ht="12.75">
      <c r="B17" s="1" t="s">
        <v>51</v>
      </c>
      <c r="C17" s="14">
        <v>1805000</v>
      </c>
      <c r="D17" s="14">
        <f>C17</f>
        <v>1805000</v>
      </c>
      <c r="E17" s="18"/>
    </row>
    <row r="18" spans="2:5" ht="12.75">
      <c r="B18" s="1" t="s">
        <v>52</v>
      </c>
      <c r="C18" s="14">
        <v>15000000</v>
      </c>
      <c r="D18" s="14">
        <f>C18</f>
        <v>15000000</v>
      </c>
      <c r="E18" s="18"/>
    </row>
    <row r="19" spans="2:5" ht="12.75">
      <c r="B19" s="2" t="s">
        <v>21</v>
      </c>
      <c r="C19" s="22">
        <f>D6+D9+D10</f>
        <v>2700000</v>
      </c>
      <c r="D19" s="14">
        <f>E6+E9+E10</f>
        <v>2700000</v>
      </c>
      <c r="E19" s="23"/>
    </row>
    <row r="20" spans="2:5" ht="18.75" customHeight="1">
      <c r="B20" s="3" t="s">
        <v>0</v>
      </c>
      <c r="C20" s="24">
        <f>SUM(C16:C19)</f>
        <v>19505000</v>
      </c>
      <c r="D20" s="24">
        <f>SUM(D16:D19)</f>
        <v>19505000</v>
      </c>
      <c r="E20" s="25">
        <f>SUM(E19)</f>
        <v>0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defaultGridColor="0" zoomScaleSheetLayoutView="75" colorId="12" workbookViewId="0" topLeftCell="A1">
      <selection activeCell="F28" sqref="F28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</cols>
  <sheetData>
    <row r="1" ht="27.75">
      <c r="C1" s="10" t="s">
        <v>10</v>
      </c>
    </row>
    <row r="2" ht="24.75">
      <c r="C2" s="9"/>
    </row>
    <row r="3" spans="5:6" ht="13.5" customHeight="1">
      <c r="E3" s="73" t="s">
        <v>65</v>
      </c>
      <c r="F3" s="74"/>
    </row>
    <row r="4" ht="13.5">
      <c r="E4" s="11" t="s">
        <v>41</v>
      </c>
    </row>
    <row r="5" spans="1:6" ht="21" customHeight="1">
      <c r="A5" s="35" t="s">
        <v>1</v>
      </c>
      <c r="B5" s="36" t="s">
        <v>4</v>
      </c>
      <c r="C5" s="36" t="s">
        <v>20</v>
      </c>
      <c r="D5" s="36" t="s">
        <v>3</v>
      </c>
      <c r="E5" s="36" t="s">
        <v>7</v>
      </c>
      <c r="F5" s="12" t="s">
        <v>5</v>
      </c>
    </row>
    <row r="6" spans="1:6" ht="21" customHeight="1">
      <c r="A6" s="37" t="s">
        <v>6</v>
      </c>
      <c r="B6" s="38" t="s">
        <v>43</v>
      </c>
      <c r="C6" s="39" t="s">
        <v>17</v>
      </c>
      <c r="D6" s="40">
        <v>15000000</v>
      </c>
      <c r="E6" s="40">
        <v>15000000</v>
      </c>
      <c r="F6" s="13"/>
    </row>
    <row r="7" spans="1:6" ht="21" customHeight="1">
      <c r="A7" s="33" t="s">
        <v>6</v>
      </c>
      <c r="B7" s="26" t="s">
        <v>43</v>
      </c>
      <c r="C7" s="27" t="s">
        <v>18</v>
      </c>
      <c r="D7" s="28">
        <v>200000</v>
      </c>
      <c r="E7" s="28">
        <v>200000</v>
      </c>
      <c r="F7" s="8"/>
    </row>
    <row r="8" spans="1:6" ht="21" customHeight="1">
      <c r="A8" s="33" t="s">
        <v>6</v>
      </c>
      <c r="B8" s="26" t="s">
        <v>47</v>
      </c>
      <c r="C8" s="27" t="s">
        <v>31</v>
      </c>
      <c r="D8" s="28">
        <v>900000</v>
      </c>
      <c r="E8" s="28">
        <v>900000</v>
      </c>
      <c r="F8" s="8"/>
    </row>
    <row r="9" spans="1:6" ht="21" customHeight="1">
      <c r="A9" s="33" t="s">
        <v>6</v>
      </c>
      <c r="B9" s="26" t="s">
        <v>48</v>
      </c>
      <c r="C9" s="27" t="s">
        <v>35</v>
      </c>
      <c r="D9" s="28">
        <v>900000</v>
      </c>
      <c r="E9" s="28">
        <v>900000</v>
      </c>
      <c r="F9" s="8"/>
    </row>
    <row r="10" spans="1:6" ht="21" customHeight="1">
      <c r="A10" s="33" t="s">
        <v>6</v>
      </c>
      <c r="B10" s="26" t="s">
        <v>57</v>
      </c>
      <c r="C10" s="27" t="s">
        <v>14</v>
      </c>
      <c r="D10" s="28">
        <v>1805000</v>
      </c>
      <c r="E10" s="28">
        <v>1805000</v>
      </c>
      <c r="F10" s="8"/>
    </row>
    <row r="11" spans="1:6" ht="21" customHeight="1">
      <c r="A11" s="34" t="s">
        <v>6</v>
      </c>
      <c r="B11" s="29" t="s">
        <v>45</v>
      </c>
      <c r="C11" s="30" t="s">
        <v>33</v>
      </c>
      <c r="D11" s="31">
        <v>900000</v>
      </c>
      <c r="E11" s="31">
        <v>900000</v>
      </c>
      <c r="F11" s="32"/>
    </row>
    <row r="12" spans="1:6" ht="21" customHeight="1">
      <c r="A12" s="4" t="s">
        <v>2</v>
      </c>
      <c r="B12" s="5"/>
      <c r="C12" s="5"/>
      <c r="D12" s="6">
        <f>SUM(D6:D11)</f>
        <v>19705000</v>
      </c>
      <c r="E12" s="6">
        <f>SUM(E6:E11)</f>
        <v>19705000</v>
      </c>
      <c r="F12" s="7">
        <f>SUM(F6:F11)</f>
        <v>0</v>
      </c>
    </row>
    <row r="16" spans="2:5" ht="18" customHeight="1">
      <c r="B16" s="19"/>
      <c r="C16" s="20" t="s">
        <v>3</v>
      </c>
      <c r="D16" s="20" t="s">
        <v>7</v>
      </c>
      <c r="E16" s="21" t="s">
        <v>5</v>
      </c>
    </row>
    <row r="17" spans="2:5" ht="12.75">
      <c r="B17" s="16" t="s">
        <v>27</v>
      </c>
      <c r="C17" s="15"/>
      <c r="D17" s="15">
        <f>C17</f>
        <v>0</v>
      </c>
      <c r="E17" s="17"/>
    </row>
    <row r="18" spans="2:5" ht="12.75">
      <c r="B18" s="1" t="s">
        <v>51</v>
      </c>
      <c r="C18" s="14">
        <v>1805000</v>
      </c>
      <c r="D18" s="14">
        <f>C18</f>
        <v>1805000</v>
      </c>
      <c r="E18" s="18"/>
    </row>
    <row r="19" spans="2:5" ht="12.75">
      <c r="B19" s="1" t="s">
        <v>52</v>
      </c>
      <c r="C19" s="14">
        <v>15000000</v>
      </c>
      <c r="D19" s="14">
        <f aca="true" t="shared" si="0" ref="D19:D20">C19</f>
        <v>15000000</v>
      </c>
      <c r="E19" s="18"/>
    </row>
    <row r="20" spans="2:5" ht="12.75">
      <c r="B20" s="2" t="s">
        <v>21</v>
      </c>
      <c r="C20" s="22">
        <f>D7+D8+D9+D11</f>
        <v>2900000</v>
      </c>
      <c r="D20" s="14">
        <f t="shared" si="0"/>
        <v>2900000</v>
      </c>
      <c r="E20" s="23"/>
    </row>
    <row r="21" spans="2:5" ht="18.75" customHeight="1">
      <c r="B21" s="3" t="s">
        <v>0</v>
      </c>
      <c r="C21" s="24">
        <f>SUM(C17:C20)</f>
        <v>19705000</v>
      </c>
      <c r="D21" s="24">
        <f>SUM(D17:D20)</f>
        <v>19705000</v>
      </c>
      <c r="E21" s="25">
        <f>SUM(E20)</f>
        <v>0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4:G21"/>
  <sheetViews>
    <sheetView defaultGridColor="0" zoomScaleSheetLayoutView="75" colorId="12" workbookViewId="0" topLeftCell="A1">
      <selection activeCell="G20" sqref="G20"/>
    </sheetView>
  </sheetViews>
  <sheetFormatPr defaultColWidth="9.140625" defaultRowHeight="12.75"/>
  <cols>
    <col min="1" max="1" width="14.28125" style="0" customWidth="1"/>
    <col min="2" max="3" width="14.28125" style="44" customWidth="1"/>
    <col min="4" max="4" width="18.421875" style="44" customWidth="1"/>
    <col min="5" max="5" width="13.140625" style="0" customWidth="1"/>
    <col min="6" max="6" width="11.7109375" style="0" bestFit="1" customWidth="1"/>
    <col min="7" max="7" width="19.00390625" style="0" customWidth="1"/>
    <col min="8" max="8" width="9.140625" style="0" bestFit="1" customWidth="1"/>
  </cols>
  <sheetData>
    <row r="4" spans="1:6" ht="13.5">
      <c r="A4" s="47" t="s">
        <v>25</v>
      </c>
      <c r="B4" s="48" t="s">
        <v>26</v>
      </c>
      <c r="C4" s="48" t="s">
        <v>30</v>
      </c>
      <c r="D4" s="48" t="s">
        <v>24</v>
      </c>
      <c r="E4" s="48" t="s">
        <v>29</v>
      </c>
      <c r="F4" s="49" t="s">
        <v>22</v>
      </c>
    </row>
    <row r="5" spans="1:6" ht="12.75">
      <c r="A5" s="1" t="s">
        <v>27</v>
      </c>
      <c r="B5" s="46"/>
      <c r="C5" s="46"/>
      <c r="D5" s="46"/>
      <c r="E5" s="45"/>
      <c r="F5" s="18"/>
    </row>
    <row r="6" spans="1:6" ht="12.75">
      <c r="A6" s="1" t="s">
        <v>51</v>
      </c>
      <c r="B6" s="46">
        <v>1805000</v>
      </c>
      <c r="C6" s="46">
        <v>1805000</v>
      </c>
      <c r="D6" s="46"/>
      <c r="E6" s="45"/>
      <c r="F6" s="50">
        <f>SUM(B6:E6)</f>
        <v>3610000</v>
      </c>
    </row>
    <row r="7" spans="1:6" ht="12.75">
      <c r="A7" s="1" t="s">
        <v>54</v>
      </c>
      <c r="B7" s="46">
        <v>15000000</v>
      </c>
      <c r="C7" s="46">
        <v>15000000</v>
      </c>
      <c r="D7" s="46"/>
      <c r="E7" s="45"/>
      <c r="F7" s="50">
        <f aca="true" t="shared" si="0" ref="F7:F8">SUM(B7:E7)</f>
        <v>30000000</v>
      </c>
    </row>
    <row r="8" spans="1:6" ht="12.75">
      <c r="A8" s="1" t="s">
        <v>21</v>
      </c>
      <c r="B8" s="46">
        <v>2900000</v>
      </c>
      <c r="C8" s="46">
        <v>2700000</v>
      </c>
      <c r="D8" s="46">
        <v>2700000</v>
      </c>
      <c r="E8" s="46">
        <v>2700000</v>
      </c>
      <c r="F8" s="50">
        <f t="shared" si="0"/>
        <v>11000000</v>
      </c>
    </row>
    <row r="9" spans="1:6" ht="13.5">
      <c r="A9" s="63"/>
      <c r="B9" s="64">
        <f>SUM(B5:B8)</f>
        <v>19705000</v>
      </c>
      <c r="C9" s="64">
        <f aca="true" t="shared" si="1" ref="C9:D9">SUM(C5:C8)</f>
        <v>19505000</v>
      </c>
      <c r="D9" s="64">
        <f t="shared" si="1"/>
        <v>2700000</v>
      </c>
      <c r="E9" s="64">
        <f>SUM(E5:E8)</f>
        <v>2700000</v>
      </c>
      <c r="F9" s="67">
        <f>SUM(F6:F8)</f>
        <v>44610000</v>
      </c>
    </row>
    <row r="11" spans="1:7" ht="13.5">
      <c r="A11" s="47" t="s">
        <v>23</v>
      </c>
      <c r="B11" s="48" t="s">
        <v>26</v>
      </c>
      <c r="C11" s="48" t="s">
        <v>30</v>
      </c>
      <c r="D11" s="48" t="s">
        <v>24</v>
      </c>
      <c r="E11" s="48" t="s">
        <v>29</v>
      </c>
      <c r="F11" s="56" t="s">
        <v>28</v>
      </c>
      <c r="G11" s="51" t="s">
        <v>58</v>
      </c>
    </row>
    <row r="12" spans="1:7" ht="12.75">
      <c r="A12" s="1"/>
      <c r="B12" s="46"/>
      <c r="C12" s="46"/>
      <c r="D12" s="46"/>
      <c r="E12" s="46"/>
      <c r="F12" s="54"/>
      <c r="G12" s="52"/>
    </row>
    <row r="13" spans="1:7" ht="12.75">
      <c r="A13" s="1" t="s">
        <v>27</v>
      </c>
      <c r="B13" s="46"/>
      <c r="C13" s="46"/>
      <c r="D13" s="46"/>
      <c r="E13" s="46"/>
      <c r="F13" s="54"/>
      <c r="G13" s="52"/>
    </row>
    <row r="14" spans="1:7" ht="12.75">
      <c r="A14" s="1" t="s">
        <v>51</v>
      </c>
      <c r="B14" s="46"/>
      <c r="C14" s="46">
        <v>711000</v>
      </c>
      <c r="D14" s="46">
        <v>1679500</v>
      </c>
      <c r="E14" s="46">
        <v>1219500</v>
      </c>
      <c r="F14" s="55">
        <f>SUM(B14:E14)</f>
        <v>3610000</v>
      </c>
      <c r="G14" s="53">
        <f>F6-F14</f>
        <v>0</v>
      </c>
    </row>
    <row r="15" spans="1:7" ht="12.75">
      <c r="A15" s="1" t="s">
        <v>54</v>
      </c>
      <c r="B15" s="46">
        <v>11590000</v>
      </c>
      <c r="C15" s="46">
        <v>6954000</v>
      </c>
      <c r="D15" s="46">
        <v>6954000</v>
      </c>
      <c r="E15" s="46">
        <v>4502000</v>
      </c>
      <c r="F15" s="55">
        <f aca="true" t="shared" si="2" ref="F15:F16">SUM(B15:E15)</f>
        <v>30000000</v>
      </c>
      <c r="G15" s="53">
        <f>F7-F15</f>
        <v>0</v>
      </c>
    </row>
    <row r="16" spans="1:7" ht="12.75">
      <c r="A16" s="1" t="s">
        <v>21</v>
      </c>
      <c r="B16" s="46">
        <v>2041380</v>
      </c>
      <c r="C16" s="46">
        <v>2226540</v>
      </c>
      <c r="D16" s="46">
        <v>1726060</v>
      </c>
      <c r="E16" s="46">
        <v>5006020</v>
      </c>
      <c r="F16" s="55">
        <f t="shared" si="2"/>
        <v>11000000</v>
      </c>
      <c r="G16" s="53">
        <f>F8-F16</f>
        <v>0</v>
      </c>
    </row>
    <row r="17" spans="1:7" ht="13.5">
      <c r="A17" s="63"/>
      <c r="B17" s="64">
        <f>SUM(B14:B16)</f>
        <v>13631380</v>
      </c>
      <c r="C17" s="64">
        <f aca="true" t="shared" si="3" ref="C17:E17">SUM(C14:C16)</f>
        <v>9891540</v>
      </c>
      <c r="D17" s="64">
        <f t="shared" si="3"/>
        <v>10359560</v>
      </c>
      <c r="E17" s="64">
        <f t="shared" si="3"/>
        <v>10727520</v>
      </c>
      <c r="F17" s="65">
        <f>SUM(B17:E17)</f>
        <v>44610000</v>
      </c>
      <c r="G17" s="66">
        <f>SUM(G14:G16)</f>
        <v>0</v>
      </c>
    </row>
    <row r="19" ht="12.75">
      <c r="D19" s="44">
        <v>8880520</v>
      </c>
    </row>
    <row r="20" ht="12.75">
      <c r="D20" s="44">
        <v>1491600</v>
      </c>
    </row>
    <row r="21" ht="12.75">
      <c r="D21" s="44">
        <f>SUM(D19:D20)</f>
        <v>10372120</v>
      </c>
    </row>
  </sheetData>
  <printOptions/>
  <pageMargins left="0.39375001192092896" right="0.39375001192092896" top="0.9843055605888367" bottom="0.9843055605888367" header="0.511388897895813" footer="0.51138889789581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